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.toole\Desktop\Prism\"/>
    </mc:Choice>
  </mc:AlternateContent>
  <xr:revisionPtr revIDLastSave="0" documentId="13_ncr:1_{3C25248B-1FCF-477D-B6DD-D8BCE139070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2" r:id="rId1"/>
  </sheets>
  <definedNames>
    <definedName name="_xlnm.Print_Area" localSheetId="0">Sheet1!$A$1:$K$29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2" l="1"/>
  <c r="C27" i="2"/>
  <c r="D27" i="2"/>
  <c r="E27" i="2"/>
  <c r="F27" i="2"/>
  <c r="G27" i="2"/>
  <c r="H27" i="2"/>
  <c r="I18" i="2"/>
  <c r="I19" i="2"/>
  <c r="I20" i="2"/>
  <c r="I21" i="2"/>
  <c r="I22" i="2"/>
  <c r="I23" i="2"/>
  <c r="I24" i="2"/>
  <c r="I25" i="2"/>
  <c r="I26" i="2"/>
  <c r="I10" i="2"/>
  <c r="F12" i="2"/>
  <c r="G12" i="2"/>
  <c r="B12" i="2"/>
  <c r="C12" i="2"/>
  <c r="D12" i="2"/>
  <c r="E12" i="2"/>
  <c r="H12" i="2"/>
  <c r="I7" i="2"/>
  <c r="I8" i="2"/>
  <c r="I9" i="2"/>
  <c r="I11" i="2"/>
  <c r="I17" i="2"/>
  <c r="I15" i="2"/>
  <c r="I16" i="2"/>
  <c r="H29" i="2" l="1"/>
  <c r="I27" i="2"/>
  <c r="G29" i="2"/>
  <c r="F29" i="2"/>
  <c r="E29" i="2"/>
  <c r="D29" i="2"/>
  <c r="C29" i="2"/>
  <c r="B29" i="2"/>
  <c r="I12" i="2"/>
  <c r="K25" i="2" s="1"/>
  <c r="K19" i="2" l="1"/>
  <c r="K27" i="2"/>
  <c r="K26" i="2"/>
  <c r="K21" i="2"/>
  <c r="K22" i="2"/>
  <c r="K24" i="2"/>
  <c r="K17" i="2"/>
  <c r="K23" i="2"/>
  <c r="K20" i="2"/>
  <c r="K15" i="2"/>
  <c r="K16" i="2"/>
  <c r="K18" i="2"/>
  <c r="I29" i="2"/>
  <c r="K10" i="2"/>
  <c r="K8" i="2"/>
  <c r="K12" i="2"/>
  <c r="K29" i="2"/>
  <c r="K7" i="2"/>
  <c r="K9" i="2"/>
  <c r="K11" i="2"/>
</calcChain>
</file>

<file path=xl/sharedStrings.xml><?xml version="1.0" encoding="utf-8"?>
<sst xmlns="http://schemas.openxmlformats.org/spreadsheetml/2006/main" count="31" uniqueCount="30">
  <si>
    <t>Other</t>
  </si>
  <si>
    <t>% of Sales</t>
  </si>
  <si>
    <t>Revenues</t>
  </si>
  <si>
    <t>Total Revenues:</t>
  </si>
  <si>
    <t>Expenses</t>
  </si>
  <si>
    <t>Artistic Director</t>
  </si>
  <si>
    <t>Quickbooks</t>
  </si>
  <si>
    <t>Total Expenses:</t>
  </si>
  <si>
    <t>Net Income:</t>
  </si>
  <si>
    <t>Fundraising</t>
  </si>
  <si>
    <t>Accompanist</t>
  </si>
  <si>
    <t>Holiday
Concert</t>
  </si>
  <si>
    <t>Marketing</t>
  </si>
  <si>
    <t>Member Relations</t>
  </si>
  <si>
    <t>GALA
2024</t>
  </si>
  <si>
    <t>Spring
Concert</t>
  </si>
  <si>
    <t>Fundraising Expenses</t>
  </si>
  <si>
    <t>Music Printing</t>
  </si>
  <si>
    <t>Administrative Expenses</t>
  </si>
  <si>
    <t>Drag Bingo
Fundraiser</t>
  </si>
  <si>
    <t>Membership Dues</t>
  </si>
  <si>
    <t>Cabaret</t>
  </si>
  <si>
    <t>Grants</t>
  </si>
  <si>
    <t>Membership GALA Payments</t>
  </si>
  <si>
    <t>Program Ads</t>
  </si>
  <si>
    <t>Software Subscriptions</t>
  </si>
  <si>
    <t>Musical Arrangement</t>
  </si>
  <si>
    <t>Pride Registration</t>
  </si>
  <si>
    <t>Insurance</t>
  </si>
  <si>
    <t>Prism Chorus
Revenues and Expenses: 2/1/2024 - 2/29/2024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</si>
</sst>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m\ yyyy"/>
    <numFmt numFmtId="166" formatCode="0.0%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4" fillId="0" borderId="0" xfId="0" applyFont="1"/>
    <xf numFmtId="164" fontId="4" fillId="0" borderId="0" xfId="1" applyNumberFormat="1" applyFont="1" applyAlignment="1">
      <alignment horizontal="left"/>
    </xf>
    <xf numFmtId="0" fontId="5" fillId="0" borderId="0" xfId="0" applyFont="1"/>
    <xf numFmtId="0" fontId="4" fillId="2" borderId="4" xfId="0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left" indent="3"/>
    </xf>
    <xf numFmtId="166" fontId="4" fillId="2" borderId="9" xfId="2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indent="3"/>
    </xf>
    <xf numFmtId="166" fontId="4" fillId="2" borderId="13" xfId="2" applyNumberFormat="1" applyFont="1" applyFill="1" applyBorder="1" applyAlignment="1">
      <alignment horizontal="center"/>
    </xf>
    <xf numFmtId="166" fontId="4" fillId="2" borderId="14" xfId="2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166" fontId="4" fillId="3" borderId="5" xfId="2" applyNumberFormat="1" applyFont="1" applyFill="1" applyBorder="1" applyAlignment="1">
      <alignment horizontal="center"/>
    </xf>
    <xf numFmtId="164" fontId="4" fillId="0" borderId="0" xfId="1" applyNumberFormat="1" applyFont="1" applyBorder="1" applyAlignment="1">
      <alignment horizontal="left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44" fontId="4" fillId="0" borderId="0" xfId="3" applyFont="1" applyAlignment="1">
      <alignment horizontal="left"/>
    </xf>
    <xf numFmtId="44" fontId="4" fillId="0" borderId="0" xfId="3" applyFont="1" applyBorder="1" applyAlignment="1">
      <alignment horizontal="left"/>
    </xf>
    <xf numFmtId="0" fontId="4" fillId="2" borderId="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left" indent="3"/>
    </xf>
    <xf numFmtId="0" fontId="4" fillId="2" borderId="18" xfId="0" applyFont="1" applyFill="1" applyBorder="1" applyAlignment="1">
      <alignment horizontal="center" wrapText="1"/>
    </xf>
    <xf numFmtId="164" fontId="5" fillId="0" borderId="7" xfId="3" applyNumberFormat="1" applyFont="1" applyBorder="1" applyAlignment="1">
      <alignment horizontal="left"/>
    </xf>
    <xf numFmtId="164" fontId="5" fillId="0" borderId="8" xfId="3" applyNumberFormat="1" applyFont="1" applyBorder="1" applyAlignment="1">
      <alignment horizontal="left"/>
    </xf>
    <xf numFmtId="164" fontId="4" fillId="2" borderId="9" xfId="3" applyNumberFormat="1" applyFont="1" applyFill="1" applyBorder="1" applyAlignment="1">
      <alignment horizontal="left"/>
    </xf>
    <xf numFmtId="164" fontId="5" fillId="0" borderId="16" xfId="3" applyNumberFormat="1" applyFont="1" applyBorder="1" applyAlignment="1">
      <alignment horizontal="left"/>
    </xf>
    <xf numFmtId="164" fontId="5" fillId="0" borderId="17" xfId="3" applyNumberFormat="1" applyFont="1" applyBorder="1" applyAlignment="1">
      <alignment horizontal="left"/>
    </xf>
    <xf numFmtId="164" fontId="4" fillId="2" borderId="14" xfId="3" applyNumberFormat="1" applyFont="1" applyFill="1" applyBorder="1" applyAlignment="1">
      <alignment horizontal="left"/>
    </xf>
    <xf numFmtId="164" fontId="5" fillId="0" borderId="11" xfId="3" applyNumberFormat="1" applyFont="1" applyBorder="1" applyAlignment="1">
      <alignment horizontal="left"/>
    </xf>
    <xf numFmtId="164" fontId="5" fillId="0" borderId="12" xfId="3" applyNumberFormat="1" applyFont="1" applyBorder="1" applyAlignment="1">
      <alignment horizontal="left"/>
    </xf>
    <xf numFmtId="164" fontId="4" fillId="2" borderId="13" xfId="3" applyNumberFormat="1" applyFont="1" applyFill="1" applyBorder="1" applyAlignment="1">
      <alignment horizontal="left"/>
    </xf>
    <xf numFmtId="164" fontId="4" fillId="2" borderId="3" xfId="3" applyNumberFormat="1" applyFont="1" applyFill="1" applyBorder="1" applyAlignment="1">
      <alignment horizontal="left"/>
    </xf>
    <xf numFmtId="164" fontId="4" fillId="2" borderId="4" xfId="3" applyNumberFormat="1" applyFont="1" applyFill="1" applyBorder="1" applyAlignment="1">
      <alignment horizontal="left"/>
    </xf>
    <xf numFmtId="164" fontId="4" fillId="3" borderId="5" xfId="3" applyNumberFormat="1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4">
    <cellStyle name="Currency" xfId="3" builtinId="4"/>
    <cellStyle name="Currency 2" xfId="1" xr:uid="{9FF3FDB6-4BBF-48C9-A358-2D55195E4D54}"/>
    <cellStyle name="Normal" xfId="0" builtinId="0"/>
    <cellStyle name="Percent 2" xfId="2" xr:uid="{1F435831-C96A-4AD0-89FF-6F7590C338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CE00D-B5F7-42B3-9932-53ACDFC3134E}">
  <sheetPr>
    <pageSetUpPr fitToPage="1"/>
  </sheetPr>
  <dimension ref="A1:K29"/>
  <sheetViews>
    <sheetView showGridLines="0" tabSelected="1" workbookViewId="0">
      <selection activeCell="D39" sqref="D39"/>
    </sheetView>
  </sheetViews>
  <sheetFormatPr defaultRowHeight="14.25" x14ac:dyDescent="0.2"/>
  <cols>
    <col min="1" max="1" width="32.85546875" style="1" bestFit="1" customWidth="1"/>
    <col min="2" max="9" width="12.5703125" style="1" customWidth="1"/>
    <col min="10" max="10" width="1.42578125" style="1" customWidth="1"/>
    <col min="11" max="11" width="12.5703125" style="1" customWidth="1"/>
    <col min="12" max="16384" width="9.140625" style="1"/>
  </cols>
  <sheetData>
    <row r="1" spans="1:11" x14ac:dyDescent="0.2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5" x14ac:dyDescent="0.25">
      <c r="A4" s="2"/>
      <c r="B4" s="3"/>
      <c r="C4" s="3"/>
      <c r="D4" s="3"/>
      <c r="E4" s="3"/>
      <c r="F4" s="3"/>
      <c r="G4" s="3"/>
      <c r="H4" s="3"/>
      <c r="I4" s="3"/>
      <c r="J4" s="4"/>
      <c r="K4" s="4"/>
    </row>
    <row r="5" spans="1:11" ht="30" x14ac:dyDescent="0.25">
      <c r="A5" s="4"/>
      <c r="B5" s="16" t="s">
        <v>19</v>
      </c>
      <c r="C5" s="22" t="s">
        <v>21</v>
      </c>
      <c r="D5" s="22" t="s">
        <v>15</v>
      </c>
      <c r="E5" s="17" t="s">
        <v>11</v>
      </c>
      <c r="F5" s="20" t="s">
        <v>14</v>
      </c>
      <c r="G5" s="20" t="s">
        <v>22</v>
      </c>
      <c r="H5" s="5" t="s">
        <v>0</v>
      </c>
      <c r="I5" s="6">
        <v>45323</v>
      </c>
      <c r="J5" s="4"/>
      <c r="K5" s="7" t="s">
        <v>1</v>
      </c>
    </row>
    <row r="6" spans="1:11" ht="15" x14ac:dyDescent="0.25">
      <c r="A6" s="2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" x14ac:dyDescent="0.25">
      <c r="A7" s="8" t="s">
        <v>23</v>
      </c>
      <c r="B7" s="23">
        <v>0</v>
      </c>
      <c r="C7" s="23">
        <v>0</v>
      </c>
      <c r="D7" s="23">
        <v>0</v>
      </c>
      <c r="E7" s="23">
        <v>0</v>
      </c>
      <c r="F7" s="24">
        <v>13083.42</v>
      </c>
      <c r="G7" s="24">
        <v>0</v>
      </c>
      <c r="H7" s="24">
        <v>0</v>
      </c>
      <c r="I7" s="25">
        <f t="shared" ref="I7:I11" si="0">+SUM(B7:H7)</f>
        <v>13083.42</v>
      </c>
      <c r="J7" s="4"/>
      <c r="K7" s="9">
        <f>+I7/$I$12</f>
        <v>0.39157355258912707</v>
      </c>
    </row>
    <row r="8" spans="1:11" ht="15" x14ac:dyDescent="0.25">
      <c r="A8" s="21" t="s">
        <v>22</v>
      </c>
      <c r="B8" s="26">
        <v>0</v>
      </c>
      <c r="C8" s="26">
        <v>0</v>
      </c>
      <c r="D8" s="26">
        <v>0</v>
      </c>
      <c r="E8" s="26">
        <v>0</v>
      </c>
      <c r="F8" s="27">
        <v>0</v>
      </c>
      <c r="G8" s="27">
        <v>10000</v>
      </c>
      <c r="H8" s="27">
        <v>0</v>
      </c>
      <c r="I8" s="28">
        <f t="shared" si="0"/>
        <v>10000</v>
      </c>
      <c r="J8" s="4"/>
      <c r="K8" s="12">
        <f>+I8/$I$12</f>
        <v>0.29928990477193812</v>
      </c>
    </row>
    <row r="9" spans="1:11" ht="15" x14ac:dyDescent="0.25">
      <c r="A9" s="21" t="s">
        <v>20</v>
      </c>
      <c r="B9" s="26">
        <v>0</v>
      </c>
      <c r="C9" s="26">
        <v>0</v>
      </c>
      <c r="D9" s="26">
        <v>5725</v>
      </c>
      <c r="E9" s="26">
        <v>0</v>
      </c>
      <c r="F9" s="27">
        <v>0</v>
      </c>
      <c r="G9" s="27">
        <v>0</v>
      </c>
      <c r="H9" s="27">
        <v>0</v>
      </c>
      <c r="I9" s="28">
        <f t="shared" si="0"/>
        <v>5725</v>
      </c>
      <c r="J9" s="4"/>
      <c r="K9" s="12">
        <f>+I9/$I$12</f>
        <v>0.17134347048193457</v>
      </c>
    </row>
    <row r="10" spans="1:11" ht="15" x14ac:dyDescent="0.25">
      <c r="A10" s="21" t="s">
        <v>9</v>
      </c>
      <c r="B10" s="26">
        <v>205</v>
      </c>
      <c r="C10" s="26">
        <v>3499</v>
      </c>
      <c r="D10" s="26">
        <v>0</v>
      </c>
      <c r="E10" s="26">
        <v>0</v>
      </c>
      <c r="F10" s="27">
        <v>0</v>
      </c>
      <c r="G10" s="27">
        <v>0</v>
      </c>
      <c r="H10" s="27">
        <v>400</v>
      </c>
      <c r="I10" s="28">
        <f t="shared" ref="I10" si="1">+SUM(B10:H10)</f>
        <v>4104</v>
      </c>
      <c r="J10" s="4"/>
      <c r="K10" s="12">
        <f>+I10/$I$12</f>
        <v>0.1228285769184034</v>
      </c>
    </row>
    <row r="11" spans="1:11" ht="15" x14ac:dyDescent="0.25">
      <c r="A11" s="21" t="s">
        <v>24</v>
      </c>
      <c r="B11" s="26">
        <v>0</v>
      </c>
      <c r="C11" s="26">
        <v>0</v>
      </c>
      <c r="D11" s="26">
        <v>0</v>
      </c>
      <c r="E11" s="26">
        <v>500</v>
      </c>
      <c r="F11" s="27">
        <v>0</v>
      </c>
      <c r="G11" s="27">
        <v>0</v>
      </c>
      <c r="H11" s="27">
        <v>0</v>
      </c>
      <c r="I11" s="28">
        <f t="shared" si="0"/>
        <v>500</v>
      </c>
      <c r="J11" s="4"/>
      <c r="K11" s="12">
        <f>+I11/$I$12</f>
        <v>1.4964495238596906E-2</v>
      </c>
    </row>
    <row r="12" spans="1:11" ht="15" x14ac:dyDescent="0.25">
      <c r="A12" s="13" t="s">
        <v>3</v>
      </c>
      <c r="B12" s="32">
        <f>+SUM(B7:B11)</f>
        <v>205</v>
      </c>
      <c r="C12" s="32">
        <f>+SUM(C7:C11)</f>
        <v>3499</v>
      </c>
      <c r="D12" s="32">
        <f>+SUM(D7:D11)</f>
        <v>5725</v>
      </c>
      <c r="E12" s="32">
        <f>+SUM(E7:E11)</f>
        <v>500</v>
      </c>
      <c r="F12" s="33">
        <f t="shared" ref="F12:G12" si="2">+SUM(F7:F11)</f>
        <v>13083.42</v>
      </c>
      <c r="G12" s="33">
        <f t="shared" si="2"/>
        <v>10000</v>
      </c>
      <c r="H12" s="33">
        <f>+SUM(H7:H11)</f>
        <v>400</v>
      </c>
      <c r="I12" s="34">
        <f>+SUM(I7:I11)</f>
        <v>33412.42</v>
      </c>
      <c r="J12" s="2"/>
      <c r="K12" s="14">
        <f>+I12/$I$12</f>
        <v>1</v>
      </c>
    </row>
    <row r="13" spans="1:11" ht="7.5" customHeight="1" x14ac:dyDescent="0.25">
      <c r="A13" s="2"/>
      <c r="B13" s="18"/>
      <c r="C13" s="18"/>
      <c r="D13" s="18"/>
      <c r="E13" s="18"/>
      <c r="F13" s="18"/>
      <c r="G13" s="18"/>
      <c r="H13" s="18"/>
      <c r="I13" s="18"/>
      <c r="J13" s="4"/>
      <c r="K13" s="3"/>
    </row>
    <row r="14" spans="1:11" ht="15" x14ac:dyDescent="0.25">
      <c r="A14" s="2" t="s">
        <v>4</v>
      </c>
      <c r="B14" s="19"/>
      <c r="C14" s="19"/>
      <c r="D14" s="19"/>
      <c r="E14" s="19"/>
      <c r="F14" s="19"/>
      <c r="G14" s="19"/>
      <c r="H14" s="19"/>
      <c r="I14" s="19"/>
      <c r="J14" s="4"/>
      <c r="K14" s="15"/>
    </row>
    <row r="15" spans="1:11" ht="15" x14ac:dyDescent="0.25">
      <c r="A15" s="8" t="s">
        <v>5</v>
      </c>
      <c r="B15" s="23">
        <v>0</v>
      </c>
      <c r="C15" s="23">
        <v>0</v>
      </c>
      <c r="D15" s="23">
        <v>-3100</v>
      </c>
      <c r="E15" s="23">
        <v>0</v>
      </c>
      <c r="F15" s="24">
        <v>0</v>
      </c>
      <c r="G15" s="24">
        <v>0</v>
      </c>
      <c r="H15" s="24">
        <v>0</v>
      </c>
      <c r="I15" s="25">
        <f t="shared" ref="I15:I17" si="3">+SUM(B15:H15)</f>
        <v>-3100</v>
      </c>
      <c r="J15" s="4"/>
      <c r="K15" s="9">
        <f t="shared" ref="K15:K27" si="4">+I15/$I$12</f>
        <v>-9.2779870479300822E-2</v>
      </c>
    </row>
    <row r="16" spans="1:11" ht="15" x14ac:dyDescent="0.25">
      <c r="A16" s="10" t="s">
        <v>26</v>
      </c>
      <c r="B16" s="29">
        <v>0</v>
      </c>
      <c r="C16" s="29">
        <v>0</v>
      </c>
      <c r="D16" s="29">
        <v>-1400</v>
      </c>
      <c r="E16" s="29">
        <v>0</v>
      </c>
      <c r="F16" s="30">
        <v>-100</v>
      </c>
      <c r="G16" s="30">
        <v>0</v>
      </c>
      <c r="H16" s="30">
        <v>0</v>
      </c>
      <c r="I16" s="31">
        <f t="shared" si="3"/>
        <v>-1500</v>
      </c>
      <c r="J16" s="4"/>
      <c r="K16" s="11">
        <f t="shared" si="4"/>
        <v>-4.4893485715790715E-2</v>
      </c>
    </row>
    <row r="17" spans="1:11" ht="15" x14ac:dyDescent="0.25">
      <c r="A17" s="10" t="s">
        <v>10</v>
      </c>
      <c r="B17" s="29">
        <v>0</v>
      </c>
      <c r="C17" s="29">
        <v>0</v>
      </c>
      <c r="D17" s="29">
        <v>-750</v>
      </c>
      <c r="E17" s="29">
        <v>0</v>
      </c>
      <c r="F17" s="30">
        <v>-225</v>
      </c>
      <c r="G17" s="30">
        <v>0</v>
      </c>
      <c r="H17" s="30">
        <v>0</v>
      </c>
      <c r="I17" s="31">
        <f t="shared" si="3"/>
        <v>-975</v>
      </c>
      <c r="J17" s="4"/>
      <c r="K17" s="11">
        <f t="shared" si="4"/>
        <v>-2.9180765715263967E-2</v>
      </c>
    </row>
    <row r="18" spans="1:11" ht="15" x14ac:dyDescent="0.25">
      <c r="A18" s="10" t="s">
        <v>28</v>
      </c>
      <c r="B18" s="29">
        <v>0</v>
      </c>
      <c r="C18" s="29">
        <v>0</v>
      </c>
      <c r="D18" s="29">
        <v>0</v>
      </c>
      <c r="E18" s="29">
        <v>0</v>
      </c>
      <c r="F18" s="30">
        <v>0</v>
      </c>
      <c r="G18" s="30">
        <v>0</v>
      </c>
      <c r="H18" s="30">
        <v>-909.08</v>
      </c>
      <c r="I18" s="31">
        <f t="shared" ref="I18:I26" si="5">+SUM(B18:H18)</f>
        <v>-909.08</v>
      </c>
      <c r="J18" s="4"/>
      <c r="K18" s="11">
        <f t="shared" si="4"/>
        <v>-2.7207846663007351E-2</v>
      </c>
    </row>
    <row r="19" spans="1:11" ht="15" x14ac:dyDescent="0.25">
      <c r="A19" s="10" t="s">
        <v>25</v>
      </c>
      <c r="B19" s="29">
        <v>0</v>
      </c>
      <c r="C19" s="29">
        <v>0</v>
      </c>
      <c r="D19" s="29">
        <v>0</v>
      </c>
      <c r="E19" s="29">
        <v>0</v>
      </c>
      <c r="F19" s="30">
        <v>0</v>
      </c>
      <c r="G19" s="30">
        <v>0</v>
      </c>
      <c r="H19" s="30">
        <v>-857.81</v>
      </c>
      <c r="I19" s="31">
        <f t="shared" si="5"/>
        <v>-857.81</v>
      </c>
      <c r="J19" s="4"/>
      <c r="K19" s="11">
        <f t="shared" si="4"/>
        <v>-2.5673387321241622E-2</v>
      </c>
    </row>
    <row r="20" spans="1:11" ht="15" x14ac:dyDescent="0.25">
      <c r="A20" s="10" t="s">
        <v>12</v>
      </c>
      <c r="B20" s="29">
        <v>0</v>
      </c>
      <c r="C20" s="29">
        <v>0</v>
      </c>
      <c r="D20" s="29">
        <v>0</v>
      </c>
      <c r="E20" s="29">
        <v>-360</v>
      </c>
      <c r="F20" s="30">
        <v>0</v>
      </c>
      <c r="G20" s="30">
        <v>0</v>
      </c>
      <c r="H20" s="30">
        <v>-76.95</v>
      </c>
      <c r="I20" s="31">
        <f t="shared" si="5"/>
        <v>-436.95</v>
      </c>
      <c r="J20" s="4"/>
      <c r="K20" s="11">
        <f t="shared" si="4"/>
        <v>-1.3077472389009836E-2</v>
      </c>
    </row>
    <row r="21" spans="1:11" ht="15" x14ac:dyDescent="0.25">
      <c r="A21" s="10" t="s">
        <v>13</v>
      </c>
      <c r="B21" s="29">
        <v>0</v>
      </c>
      <c r="C21" s="29">
        <v>0</v>
      </c>
      <c r="D21" s="29">
        <v>0</v>
      </c>
      <c r="E21" s="29">
        <v>0</v>
      </c>
      <c r="F21" s="30">
        <v>0</v>
      </c>
      <c r="G21" s="30">
        <v>0</v>
      </c>
      <c r="H21" s="30">
        <v>-249.69</v>
      </c>
      <c r="I21" s="31">
        <f t="shared" si="5"/>
        <v>-249.69</v>
      </c>
      <c r="J21" s="4"/>
      <c r="K21" s="11">
        <f t="shared" si="4"/>
        <v>-7.4729696322505231E-3</v>
      </c>
    </row>
    <row r="22" spans="1:11" ht="15" x14ac:dyDescent="0.25">
      <c r="A22" s="10" t="s">
        <v>6</v>
      </c>
      <c r="B22" s="29">
        <v>0</v>
      </c>
      <c r="C22" s="29">
        <v>0</v>
      </c>
      <c r="D22" s="29">
        <v>0</v>
      </c>
      <c r="E22" s="29">
        <v>0</v>
      </c>
      <c r="F22" s="30">
        <v>0</v>
      </c>
      <c r="G22" s="30">
        <v>0</v>
      </c>
      <c r="H22" s="30">
        <v>-215</v>
      </c>
      <c r="I22" s="31">
        <f t="shared" si="5"/>
        <v>-215</v>
      </c>
      <c r="J22" s="4"/>
      <c r="K22" s="11">
        <f t="shared" si="4"/>
        <v>-6.4347329525966694E-3</v>
      </c>
    </row>
    <row r="23" spans="1:11" ht="15" x14ac:dyDescent="0.25">
      <c r="A23" s="10" t="s">
        <v>18</v>
      </c>
      <c r="B23" s="29">
        <v>-4.59</v>
      </c>
      <c r="C23" s="29">
        <v>0</v>
      </c>
      <c r="D23" s="29">
        <v>-81.739999999999995</v>
      </c>
      <c r="E23" s="29">
        <v>0</v>
      </c>
      <c r="F23" s="30">
        <v>-123.37</v>
      </c>
      <c r="G23" s="30">
        <v>0</v>
      </c>
      <c r="H23" s="30">
        <v>-0.9</v>
      </c>
      <c r="I23" s="31">
        <f t="shared" si="5"/>
        <v>-210.6</v>
      </c>
      <c r="J23" s="4"/>
      <c r="K23" s="11">
        <f t="shared" si="4"/>
        <v>-6.3030453944970168E-3</v>
      </c>
    </row>
    <row r="24" spans="1:11" ht="15" x14ac:dyDescent="0.25">
      <c r="A24" s="10" t="s">
        <v>27</v>
      </c>
      <c r="B24" s="29">
        <v>0</v>
      </c>
      <c r="C24" s="29">
        <v>0</v>
      </c>
      <c r="D24" s="29">
        <v>0</v>
      </c>
      <c r="E24" s="29">
        <v>0</v>
      </c>
      <c r="F24" s="30">
        <v>0</v>
      </c>
      <c r="G24" s="30">
        <v>0</v>
      </c>
      <c r="H24" s="30">
        <v>-186.3</v>
      </c>
      <c r="I24" s="31">
        <f t="shared" si="5"/>
        <v>-186.3</v>
      </c>
      <c r="J24" s="4"/>
      <c r="K24" s="11">
        <f t="shared" si="4"/>
        <v>-5.5757709259012071E-3</v>
      </c>
    </row>
    <row r="25" spans="1:11" ht="15" x14ac:dyDescent="0.25">
      <c r="A25" s="10" t="s">
        <v>17</v>
      </c>
      <c r="B25" s="29">
        <v>0</v>
      </c>
      <c r="C25" s="29">
        <v>0</v>
      </c>
      <c r="D25" s="29">
        <v>-58.1</v>
      </c>
      <c r="E25" s="29">
        <v>0</v>
      </c>
      <c r="F25" s="30">
        <v>0</v>
      </c>
      <c r="G25" s="30">
        <v>0</v>
      </c>
      <c r="H25" s="30">
        <v>0</v>
      </c>
      <c r="I25" s="31">
        <f t="shared" si="5"/>
        <v>-58.1</v>
      </c>
      <c r="J25" s="4"/>
      <c r="K25" s="11">
        <f t="shared" si="4"/>
        <v>-1.7388743467249604E-3</v>
      </c>
    </row>
    <row r="26" spans="1:11" ht="15" x14ac:dyDescent="0.25">
      <c r="A26" s="10" t="s">
        <v>16</v>
      </c>
      <c r="B26" s="29">
        <v>0</v>
      </c>
      <c r="C26" s="29">
        <v>-50</v>
      </c>
      <c r="D26" s="29">
        <v>0</v>
      </c>
      <c r="E26" s="29">
        <v>0</v>
      </c>
      <c r="F26" s="30">
        <v>0</v>
      </c>
      <c r="G26" s="30">
        <v>0</v>
      </c>
      <c r="H26" s="30">
        <v>0</v>
      </c>
      <c r="I26" s="31">
        <f t="shared" si="5"/>
        <v>-50</v>
      </c>
      <c r="J26" s="4"/>
      <c r="K26" s="11">
        <f t="shared" si="4"/>
        <v>-1.4964495238596906E-3</v>
      </c>
    </row>
    <row r="27" spans="1:11" ht="15" x14ac:dyDescent="0.25">
      <c r="A27" s="13" t="s">
        <v>7</v>
      </c>
      <c r="B27" s="32">
        <f>SUM(B15:B26)</f>
        <v>-4.59</v>
      </c>
      <c r="C27" s="32">
        <f>SUM(C15:C26)</f>
        <v>-50</v>
      </c>
      <c r="D27" s="32">
        <f>SUM(D15:D26)</f>
        <v>-5389.84</v>
      </c>
      <c r="E27" s="32">
        <f>SUM(E15:E26)</f>
        <v>-360</v>
      </c>
      <c r="F27" s="33">
        <f>SUM(F15:F26)</f>
        <v>-448.37</v>
      </c>
      <c r="G27" s="33">
        <f>SUM(G15:G26)</f>
        <v>0</v>
      </c>
      <c r="H27" s="33">
        <f>SUM(H15:H26)</f>
        <v>-2495.73</v>
      </c>
      <c r="I27" s="34">
        <f>SUM(I15:I26)</f>
        <v>-8748.5299999999988</v>
      </c>
      <c r="J27" s="2"/>
      <c r="K27" s="14">
        <f t="shared" si="4"/>
        <v>-0.26183467105944436</v>
      </c>
    </row>
    <row r="28" spans="1:11" ht="7.5" customHeight="1" x14ac:dyDescent="0.25">
      <c r="A28" s="2"/>
      <c r="B28" s="18"/>
      <c r="C28" s="18"/>
      <c r="D28" s="18"/>
      <c r="E28" s="18"/>
      <c r="F28" s="18"/>
      <c r="G28" s="18"/>
      <c r="H28" s="18"/>
      <c r="I28" s="18"/>
      <c r="J28" s="4"/>
      <c r="K28" s="3"/>
    </row>
    <row r="29" spans="1:11" ht="15" x14ac:dyDescent="0.25">
      <c r="A29" s="13" t="s">
        <v>8</v>
      </c>
      <c r="B29" s="32">
        <f>+B12+B27</f>
        <v>200.41</v>
      </c>
      <c r="C29" s="32">
        <f>+C12+C27</f>
        <v>3449</v>
      </c>
      <c r="D29" s="32">
        <f>+D12+D27</f>
        <v>335.15999999999985</v>
      </c>
      <c r="E29" s="32">
        <f>+E12+E27</f>
        <v>140</v>
      </c>
      <c r="F29" s="33">
        <f>+F12+F27</f>
        <v>12635.05</v>
      </c>
      <c r="G29" s="33">
        <f>+G12+G27</f>
        <v>10000</v>
      </c>
      <c r="H29" s="33">
        <f>+H12+H27</f>
        <v>-2095.73</v>
      </c>
      <c r="I29" s="34">
        <f>+I12+I27</f>
        <v>24663.89</v>
      </c>
      <c r="J29" s="2"/>
      <c r="K29" s="14">
        <f>+I29/$I$12</f>
        <v>0.73816532894055564</v>
      </c>
    </row>
  </sheetData>
  <mergeCells count="1">
    <mergeCell ref="A1:K3"/>
  </mergeCells>
  <printOptions horizontalCentered="1"/>
  <pageMargins left="0.5" right="0.5" top="0.5" bottom="0.5" header="0.25" footer="0.25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Toole, Daniel</cp:lastModifiedBy>
  <cp:lastPrinted>2024-01-06T19:13:27Z</cp:lastPrinted>
  <dcterms:created xsi:type="dcterms:W3CDTF">2023-06-10T12:42:14Z</dcterms:created>
  <dcterms:modified xsi:type="dcterms:W3CDTF">2024-03-06T13:17:30Z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798273d-f5aa-46da-8e10-241f6dcd5f2d_Enabled">
    <vt:lpwstr>true</vt:lpwstr>
  </property>
  <property fmtid="{D5CDD505-2E9C-101B-9397-08002B2CF9AE}" pid="5" name="MSIP_Label_e798273d-f5aa-46da-8e10-241f6dcd5f2d_SetDate">
    <vt:lpwstr>2023-06-10T13:40:38Z</vt:lpwstr>
  </property>
  <property fmtid="{D5CDD505-2E9C-101B-9397-08002B2CF9AE}" pid="6" name="MSIP_Label_e798273d-f5aa-46da-8e10-241f6dcd5f2d_Method">
    <vt:lpwstr>Standard</vt:lpwstr>
  </property>
  <property fmtid="{D5CDD505-2E9C-101B-9397-08002B2CF9AE}" pid="7" name="MSIP_Label_e798273d-f5aa-46da-8e10-241f6dcd5f2d_Name">
    <vt:lpwstr>e798273d-f5aa-46da-8e10-241f6dcd5f2d</vt:lpwstr>
  </property>
  <property fmtid="{D5CDD505-2E9C-101B-9397-08002B2CF9AE}" pid="8" name="MSIP_Label_e798273d-f5aa-46da-8e10-241f6dcd5f2d_SiteId">
    <vt:lpwstr>c760270c-f3da-4cfa-9737-03808ef5579f</vt:lpwstr>
  </property>
  <property fmtid="{D5CDD505-2E9C-101B-9397-08002B2CF9AE}" pid="9" name="MSIP_Label_e798273d-f5aa-46da-8e10-241f6dcd5f2d_ActionId">
    <vt:lpwstr>7bde40a7-936a-4780-9a76-eb19eb573e39</vt:lpwstr>
  </property>
  <property fmtid="{D5CDD505-2E9C-101B-9397-08002B2CF9AE}" pid="10" name="MSIP_Label_e798273d-f5aa-46da-8e10-241f6dcd5f2d_ContentBits">
    <vt:lpwstr>0</vt:lpwstr>
  </property>
</Properties>
</file>