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.toole\Desktop\Prism\"/>
    </mc:Choice>
  </mc:AlternateContent>
  <xr:revisionPtr revIDLastSave="0" documentId="13_ncr:1_{04848430-4AC4-4703-950A-5572ACDD4B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Print_Area" localSheetId="0">Sheet1!$A$1:$J$25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5" i="2" l="1"/>
  <c r="B23" i="2"/>
  <c r="C23" i="2"/>
  <c r="D23" i="2"/>
  <c r="E23" i="2"/>
  <c r="F23" i="2"/>
  <c r="G23" i="2"/>
  <c r="B11" i="2"/>
  <c r="C11" i="2"/>
  <c r="C25" i="2" s="1"/>
  <c r="D11" i="2"/>
  <c r="D25" i="2" s="1"/>
  <c r="E11" i="2"/>
  <c r="E25" i="2" s="1"/>
  <c r="F11" i="2"/>
  <c r="F25" i="2" s="1"/>
  <c r="G11" i="2"/>
  <c r="G25" i="2" s="1"/>
  <c r="H7" i="2"/>
  <c r="H8" i="2"/>
  <c r="H9" i="2"/>
  <c r="H10" i="2"/>
  <c r="H21" i="2"/>
  <c r="H22" i="2"/>
  <c r="H17" i="2"/>
  <c r="H18" i="2"/>
  <c r="H19" i="2"/>
  <c r="H20" i="2"/>
  <c r="H16" i="2"/>
  <c r="H14" i="2"/>
  <c r="H15" i="2"/>
  <c r="H23" i="2" l="1"/>
  <c r="J23" i="2" s="1"/>
  <c r="H11" i="2"/>
  <c r="J21" i="2" s="1"/>
  <c r="J8" i="2"/>
  <c r="J17" i="2" l="1"/>
  <c r="J15" i="2"/>
  <c r="J11" i="2"/>
  <c r="J22" i="2"/>
  <c r="H25" i="2"/>
  <c r="J25" i="2" s="1"/>
  <c r="J7" i="2"/>
  <c r="J14" i="2"/>
  <c r="J18" i="2"/>
  <c r="J19" i="2"/>
  <c r="J16" i="2"/>
  <c r="J9" i="2"/>
  <c r="J10" i="2"/>
  <c r="J20" i="2"/>
</calcChain>
</file>

<file path=xl/sharedStrings.xml><?xml version="1.0" encoding="utf-8"?>
<sst xmlns="http://schemas.openxmlformats.org/spreadsheetml/2006/main" count="26" uniqueCount="26">
  <si>
    <t>Other</t>
  </si>
  <si>
    <t>% of Sales</t>
  </si>
  <si>
    <t>Revenues</t>
  </si>
  <si>
    <t>Total Revenues:</t>
  </si>
  <si>
    <t>Expenses</t>
  </si>
  <si>
    <t>Artistic Director</t>
  </si>
  <si>
    <t>Quickbooks</t>
  </si>
  <si>
    <t>Total Expenses:</t>
  </si>
  <si>
    <t>Net Income:</t>
  </si>
  <si>
    <t>Fundraising</t>
  </si>
  <si>
    <t>Prism Merch</t>
  </si>
  <si>
    <t>Accompanist</t>
  </si>
  <si>
    <t>Holiday
Concert</t>
  </si>
  <si>
    <t>Marketing</t>
  </si>
  <si>
    <t>Member Relations</t>
  </si>
  <si>
    <t>GALA
2024</t>
  </si>
  <si>
    <t>Donations</t>
  </si>
  <si>
    <t>Spring
Concert</t>
  </si>
  <si>
    <t>Fundraising Expenses</t>
  </si>
  <si>
    <t>Music Printing</t>
  </si>
  <si>
    <t>Administrative Expenses</t>
  </si>
  <si>
    <t>Drag Bingo
Fundraiser</t>
  </si>
  <si>
    <t>Prism Chorus
Revenues and Expenses: 1/1/2024 - 1/31/2024</t>
  </si>
  <si>
    <t>Mailing
Campaign</t>
  </si>
  <si>
    <t>Membership Dues</t>
  </si>
  <si>
    <t>GALA Flight Deposit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</si>
</sst>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mmm\ yyyy"/>
    <numFmt numFmtId="166" formatCode="0.0%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8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4" fillId="0" borderId="0" xfId="0" applyFont="1"/>
    <xf numFmtId="164" fontId="4" fillId="0" borderId="0" xfId="1" applyNumberFormat="1" applyFont="1" applyAlignment="1">
      <alignment horizontal="left"/>
    </xf>
    <xf numFmtId="0" fontId="5" fillId="0" borderId="0" xfId="0" applyFont="1"/>
    <xf numFmtId="0" fontId="4" fillId="2" borderId="4" xfId="0" applyFont="1" applyFill="1" applyBorder="1" applyAlignment="1">
      <alignment horizontal="center"/>
    </xf>
    <xf numFmtId="165" fontId="4" fillId="3" borderId="5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5" fillId="0" borderId="6" xfId="0" applyFont="1" applyBorder="1" applyAlignment="1">
      <alignment horizontal="left" indent="3"/>
    </xf>
    <xf numFmtId="166" fontId="4" fillId="2" borderId="9" xfId="2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 indent="3"/>
    </xf>
    <xf numFmtId="166" fontId="4" fillId="2" borderId="13" xfId="2" applyNumberFormat="1" applyFont="1" applyFill="1" applyBorder="1" applyAlignment="1">
      <alignment horizontal="center"/>
    </xf>
    <xf numFmtId="166" fontId="4" fillId="2" borderId="14" xfId="2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right"/>
    </xf>
    <xf numFmtId="166" fontId="4" fillId="3" borderId="5" xfId="2" applyNumberFormat="1" applyFont="1" applyFill="1" applyBorder="1" applyAlignment="1">
      <alignment horizontal="center"/>
    </xf>
    <xf numFmtId="164" fontId="4" fillId="0" borderId="0" xfId="1" applyNumberFormat="1" applyFont="1" applyBorder="1" applyAlignment="1">
      <alignment horizontal="left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44" fontId="4" fillId="0" borderId="0" xfId="3" applyFont="1" applyAlignment="1">
      <alignment horizontal="left"/>
    </xf>
    <xf numFmtId="44" fontId="4" fillId="0" borderId="0" xfId="3" applyFont="1" applyBorder="1" applyAlignment="1">
      <alignment horizontal="left"/>
    </xf>
    <xf numFmtId="0" fontId="4" fillId="2" borderId="4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left" indent="3"/>
    </xf>
    <xf numFmtId="0" fontId="4" fillId="2" borderId="18" xfId="0" applyFont="1" applyFill="1" applyBorder="1" applyAlignment="1">
      <alignment horizontal="center" wrapText="1"/>
    </xf>
    <xf numFmtId="164" fontId="5" fillId="0" borderId="7" xfId="3" applyNumberFormat="1" applyFont="1" applyBorder="1" applyAlignment="1">
      <alignment horizontal="left"/>
    </xf>
    <xf numFmtId="164" fontId="5" fillId="0" borderId="8" xfId="3" applyNumberFormat="1" applyFont="1" applyBorder="1" applyAlignment="1">
      <alignment horizontal="left"/>
    </xf>
    <xf numFmtId="164" fontId="4" fillId="2" borderId="9" xfId="3" applyNumberFormat="1" applyFont="1" applyFill="1" applyBorder="1" applyAlignment="1">
      <alignment horizontal="left"/>
    </xf>
    <xf numFmtId="164" fontId="5" fillId="0" borderId="16" xfId="3" applyNumberFormat="1" applyFont="1" applyBorder="1" applyAlignment="1">
      <alignment horizontal="left"/>
    </xf>
    <xf numFmtId="164" fontId="5" fillId="0" borderId="17" xfId="3" applyNumberFormat="1" applyFont="1" applyBorder="1" applyAlignment="1">
      <alignment horizontal="left"/>
    </xf>
    <xf numFmtId="164" fontId="4" fillId="2" borderId="14" xfId="3" applyNumberFormat="1" applyFont="1" applyFill="1" applyBorder="1" applyAlignment="1">
      <alignment horizontal="left"/>
    </xf>
    <xf numFmtId="164" fontId="5" fillId="0" borderId="11" xfId="3" applyNumberFormat="1" applyFont="1" applyBorder="1" applyAlignment="1">
      <alignment horizontal="left"/>
    </xf>
    <xf numFmtId="164" fontId="5" fillId="0" borderId="12" xfId="3" applyNumberFormat="1" applyFont="1" applyBorder="1" applyAlignment="1">
      <alignment horizontal="left"/>
    </xf>
    <xf numFmtId="164" fontId="4" fillId="2" borderId="13" xfId="3" applyNumberFormat="1" applyFont="1" applyFill="1" applyBorder="1" applyAlignment="1">
      <alignment horizontal="left"/>
    </xf>
    <xf numFmtId="164" fontId="4" fillId="2" borderId="3" xfId="3" applyNumberFormat="1" applyFont="1" applyFill="1" applyBorder="1" applyAlignment="1">
      <alignment horizontal="left"/>
    </xf>
    <xf numFmtId="164" fontId="4" fillId="2" borderId="4" xfId="3" applyNumberFormat="1" applyFont="1" applyFill="1" applyBorder="1" applyAlignment="1">
      <alignment horizontal="left"/>
    </xf>
    <xf numFmtId="164" fontId="4" fillId="3" borderId="5" xfId="3" applyNumberFormat="1" applyFont="1" applyFill="1" applyBorder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</cellXfs>
  <cellStyles count="4">
    <cellStyle name="Currency" xfId="3" builtinId="4"/>
    <cellStyle name="Currency 2" xfId="1" xr:uid="{9FF3FDB6-4BBF-48C9-A358-2D55195E4D54}"/>
    <cellStyle name="Normal" xfId="0" builtinId="0"/>
    <cellStyle name="Percent 2" xfId="2" xr:uid="{1F435831-C96A-4AD0-89FF-6F7590C338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CE00D-B5F7-42B3-9932-53ACDFC3134E}">
  <sheetPr>
    <pageSetUpPr fitToPage="1"/>
  </sheetPr>
  <dimension ref="A1:J25"/>
  <sheetViews>
    <sheetView showGridLines="0" tabSelected="1" workbookViewId="0">
      <selection activeCell="R15" sqref="R15"/>
    </sheetView>
  </sheetViews>
  <sheetFormatPr defaultRowHeight="14.25" x14ac:dyDescent="0.2"/>
  <cols>
    <col min="1" max="1" width="28.28515625" style="1" bestFit="1" customWidth="1"/>
    <col min="2" max="8" width="12.5703125" style="1" customWidth="1"/>
    <col min="9" max="9" width="1.42578125" style="1" customWidth="1"/>
    <col min="10" max="10" width="12.5703125" style="1" customWidth="1"/>
    <col min="11" max="16384" width="9.140625" style="1"/>
  </cols>
  <sheetData>
    <row r="1" spans="1:10" x14ac:dyDescent="0.2">
      <c r="A1" s="35" t="s">
        <v>22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x14ac:dyDescent="0.2">
      <c r="A2" s="35"/>
      <c r="B2" s="35"/>
      <c r="C2" s="35"/>
      <c r="D2" s="35"/>
      <c r="E2" s="35"/>
      <c r="F2" s="35"/>
      <c r="G2" s="35"/>
      <c r="H2" s="35"/>
      <c r="I2" s="35"/>
      <c r="J2" s="35"/>
    </row>
    <row r="3" spans="1:10" x14ac:dyDescent="0.2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0" ht="15" x14ac:dyDescent="0.25">
      <c r="A4" s="2"/>
      <c r="B4" s="3"/>
      <c r="C4" s="3"/>
      <c r="D4" s="3"/>
      <c r="E4" s="3"/>
      <c r="F4" s="3"/>
      <c r="G4" s="3"/>
      <c r="H4" s="3"/>
      <c r="I4" s="4"/>
      <c r="J4" s="4"/>
    </row>
    <row r="5" spans="1:10" ht="30" x14ac:dyDescent="0.25">
      <c r="A5" s="4"/>
      <c r="B5" s="16" t="s">
        <v>21</v>
      </c>
      <c r="C5" s="22" t="s">
        <v>23</v>
      </c>
      <c r="D5" s="22" t="s">
        <v>17</v>
      </c>
      <c r="E5" s="17" t="s">
        <v>12</v>
      </c>
      <c r="F5" s="20" t="s">
        <v>15</v>
      </c>
      <c r="G5" s="5" t="s">
        <v>0</v>
      </c>
      <c r="H5" s="6">
        <v>45292</v>
      </c>
      <c r="I5" s="4"/>
      <c r="J5" s="7" t="s">
        <v>1</v>
      </c>
    </row>
    <row r="6" spans="1:10" ht="15" x14ac:dyDescent="0.25">
      <c r="A6" s="2" t="s">
        <v>2</v>
      </c>
      <c r="B6" s="4"/>
      <c r="C6" s="4"/>
      <c r="D6" s="4"/>
      <c r="E6" s="4"/>
      <c r="F6" s="4"/>
      <c r="G6" s="4"/>
      <c r="H6" s="4"/>
      <c r="I6" s="4"/>
      <c r="J6" s="4"/>
    </row>
    <row r="7" spans="1:10" ht="15" x14ac:dyDescent="0.25">
      <c r="A7" s="8" t="s">
        <v>9</v>
      </c>
      <c r="B7" s="23">
        <v>3803</v>
      </c>
      <c r="C7" s="23">
        <v>150</v>
      </c>
      <c r="D7" s="23">
        <v>0</v>
      </c>
      <c r="E7" s="23">
        <v>3545.42</v>
      </c>
      <c r="F7" s="24">
        <v>0</v>
      </c>
      <c r="G7" s="24">
        <v>649</v>
      </c>
      <c r="H7" s="25">
        <f t="shared" ref="H7:H10" si="0">+SUM(B7:G7)</f>
        <v>8147.42</v>
      </c>
      <c r="I7" s="4"/>
      <c r="J7" s="9">
        <f t="shared" ref="J7:J11" si="1">+H7/$H$11</f>
        <v>0.61586920994108463</v>
      </c>
    </row>
    <row r="8" spans="1:10" ht="15" x14ac:dyDescent="0.25">
      <c r="A8" s="21" t="s">
        <v>24</v>
      </c>
      <c r="B8" s="26">
        <v>0</v>
      </c>
      <c r="C8" s="26">
        <v>0</v>
      </c>
      <c r="D8" s="26">
        <v>3750</v>
      </c>
      <c r="E8" s="26">
        <v>0</v>
      </c>
      <c r="F8" s="27">
        <v>0</v>
      </c>
      <c r="G8" s="27">
        <v>0</v>
      </c>
      <c r="H8" s="28">
        <f t="shared" si="0"/>
        <v>3750</v>
      </c>
      <c r="I8" s="4"/>
      <c r="J8" s="12">
        <f t="shared" si="1"/>
        <v>0.28346513832342846</v>
      </c>
    </row>
    <row r="9" spans="1:10" ht="15" x14ac:dyDescent="0.25">
      <c r="A9" s="21" t="s">
        <v>16</v>
      </c>
      <c r="B9" s="26">
        <v>0</v>
      </c>
      <c r="C9" s="26">
        <v>0</v>
      </c>
      <c r="D9" s="26">
        <v>0</v>
      </c>
      <c r="E9" s="26">
        <v>1301.72</v>
      </c>
      <c r="F9" s="27">
        <v>0</v>
      </c>
      <c r="G9" s="27">
        <v>0</v>
      </c>
      <c r="H9" s="28">
        <f t="shared" si="0"/>
        <v>1301.72</v>
      </c>
      <c r="I9" s="4"/>
      <c r="J9" s="12">
        <f t="shared" si="1"/>
        <v>9.8397930628899538E-2</v>
      </c>
    </row>
    <row r="10" spans="1:10" ht="15" x14ac:dyDescent="0.25">
      <c r="A10" s="21" t="s">
        <v>10</v>
      </c>
      <c r="B10" s="26">
        <v>0</v>
      </c>
      <c r="C10" s="26">
        <v>0</v>
      </c>
      <c r="D10" s="26">
        <v>0</v>
      </c>
      <c r="E10" s="26">
        <v>0</v>
      </c>
      <c r="F10" s="27">
        <v>0</v>
      </c>
      <c r="G10" s="27">
        <v>30</v>
      </c>
      <c r="H10" s="28">
        <f t="shared" si="0"/>
        <v>30</v>
      </c>
      <c r="I10" s="4"/>
      <c r="J10" s="12">
        <f t="shared" si="1"/>
        <v>2.2677211065874276E-3</v>
      </c>
    </row>
    <row r="11" spans="1:10" ht="15" x14ac:dyDescent="0.25">
      <c r="A11" s="13" t="s">
        <v>3</v>
      </c>
      <c r="B11" s="32">
        <f t="shared" ref="B11:H11" si="2">+SUM(B7:B10)</f>
        <v>3803</v>
      </c>
      <c r="C11" s="32">
        <f t="shared" si="2"/>
        <v>150</v>
      </c>
      <c r="D11" s="32">
        <f t="shared" si="2"/>
        <v>3750</v>
      </c>
      <c r="E11" s="32">
        <f t="shared" si="2"/>
        <v>4847.1400000000003</v>
      </c>
      <c r="F11" s="33">
        <f t="shared" si="2"/>
        <v>0</v>
      </c>
      <c r="G11" s="33">
        <f t="shared" si="2"/>
        <v>679</v>
      </c>
      <c r="H11" s="34">
        <f t="shared" si="2"/>
        <v>13229.14</v>
      </c>
      <c r="I11" s="2"/>
      <c r="J11" s="14">
        <f t="shared" si="1"/>
        <v>1</v>
      </c>
    </row>
    <row r="12" spans="1:10" ht="7.5" customHeight="1" x14ac:dyDescent="0.25">
      <c r="A12" s="2"/>
      <c r="B12" s="18"/>
      <c r="C12" s="18"/>
      <c r="D12" s="18"/>
      <c r="E12" s="18"/>
      <c r="F12" s="18"/>
      <c r="G12" s="18"/>
      <c r="H12" s="18"/>
      <c r="I12" s="4"/>
      <c r="J12" s="3"/>
    </row>
    <row r="13" spans="1:10" ht="15" x14ac:dyDescent="0.25">
      <c r="A13" s="2" t="s">
        <v>4</v>
      </c>
      <c r="B13" s="19"/>
      <c r="C13" s="19"/>
      <c r="D13" s="19"/>
      <c r="E13" s="19"/>
      <c r="F13" s="19"/>
      <c r="G13" s="19"/>
      <c r="H13" s="19"/>
      <c r="I13" s="4"/>
      <c r="J13" s="15"/>
    </row>
    <row r="14" spans="1:10" ht="15" x14ac:dyDescent="0.25">
      <c r="A14" s="8" t="s">
        <v>25</v>
      </c>
      <c r="B14" s="23">
        <v>0</v>
      </c>
      <c r="C14" s="23">
        <v>0</v>
      </c>
      <c r="D14" s="23">
        <v>0</v>
      </c>
      <c r="E14" s="23">
        <v>0</v>
      </c>
      <c r="F14" s="24">
        <v>-3900</v>
      </c>
      <c r="G14" s="24">
        <v>0</v>
      </c>
      <c r="H14" s="25">
        <f>+SUM(B14:G14)</f>
        <v>-3900</v>
      </c>
      <c r="I14" s="4"/>
      <c r="J14" s="9">
        <f t="shared" ref="J14:J23" si="3">+H14/$H$11</f>
        <v>-0.2948037438563656</v>
      </c>
    </row>
    <row r="15" spans="1:10" ht="15" x14ac:dyDescent="0.25">
      <c r="A15" s="10" t="s">
        <v>5</v>
      </c>
      <c r="B15" s="29">
        <v>0</v>
      </c>
      <c r="C15" s="29">
        <v>0</v>
      </c>
      <c r="D15" s="29">
        <v>-3100</v>
      </c>
      <c r="E15" s="29">
        <v>0</v>
      </c>
      <c r="F15" s="30">
        <v>0</v>
      </c>
      <c r="G15" s="30">
        <v>0</v>
      </c>
      <c r="H15" s="31">
        <f>+SUM(B15:G15)</f>
        <v>-3100</v>
      </c>
      <c r="I15" s="4"/>
      <c r="J15" s="11">
        <f t="shared" si="3"/>
        <v>-0.23433118101403419</v>
      </c>
    </row>
    <row r="16" spans="1:10" ht="15" x14ac:dyDescent="0.25">
      <c r="A16" s="10" t="s">
        <v>19</v>
      </c>
      <c r="B16" s="29">
        <v>0</v>
      </c>
      <c r="C16" s="29">
        <v>0</v>
      </c>
      <c r="D16" s="29">
        <v>-2940.0499999999997</v>
      </c>
      <c r="E16" s="29">
        <v>0</v>
      </c>
      <c r="F16" s="30">
        <v>0</v>
      </c>
      <c r="G16" s="30">
        <v>0</v>
      </c>
      <c r="H16" s="31">
        <f>+SUM(B16:G16)</f>
        <v>-2940.0499999999997</v>
      </c>
      <c r="I16" s="4"/>
      <c r="J16" s="11">
        <f t="shared" si="3"/>
        <v>-0.22224044798074552</v>
      </c>
    </row>
    <row r="17" spans="1:10" ht="15" x14ac:dyDescent="0.25">
      <c r="A17" s="10" t="s">
        <v>11</v>
      </c>
      <c r="B17" s="29">
        <v>0</v>
      </c>
      <c r="C17" s="29">
        <v>0</v>
      </c>
      <c r="D17" s="29">
        <v>0</v>
      </c>
      <c r="E17" s="29">
        <v>-1325</v>
      </c>
      <c r="F17" s="30">
        <v>0</v>
      </c>
      <c r="G17" s="30">
        <v>0</v>
      </c>
      <c r="H17" s="31">
        <f>+SUM(B17:G17)</f>
        <v>-1325</v>
      </c>
      <c r="I17" s="4"/>
      <c r="J17" s="11">
        <f t="shared" si="3"/>
        <v>-0.10015768220761138</v>
      </c>
    </row>
    <row r="18" spans="1:10" ht="15" x14ac:dyDescent="0.25">
      <c r="A18" s="10" t="s">
        <v>20</v>
      </c>
      <c r="B18" s="29">
        <v>-8.7799999999999994</v>
      </c>
      <c r="C18" s="29">
        <v>0</v>
      </c>
      <c r="D18" s="29">
        <v>-69.53</v>
      </c>
      <c r="E18" s="29">
        <v>-85.899999999999991</v>
      </c>
      <c r="F18" s="30">
        <v>0</v>
      </c>
      <c r="G18" s="30">
        <v>-497.62</v>
      </c>
      <c r="H18" s="31">
        <f>+SUM(B18:G18)</f>
        <v>-661.82999999999993</v>
      </c>
      <c r="I18" s="4"/>
      <c r="J18" s="11">
        <f t="shared" si="3"/>
        <v>-5.0028195332425231E-2</v>
      </c>
    </row>
    <row r="19" spans="1:10" ht="15" x14ac:dyDescent="0.25">
      <c r="A19" s="10" t="s">
        <v>14</v>
      </c>
      <c r="B19" s="29">
        <v>0</v>
      </c>
      <c r="C19" s="29">
        <v>0</v>
      </c>
      <c r="D19" s="29">
        <v>-298.83</v>
      </c>
      <c r="E19" s="29">
        <v>0</v>
      </c>
      <c r="F19" s="30">
        <v>0</v>
      </c>
      <c r="G19" s="30">
        <v>-188.6</v>
      </c>
      <c r="H19" s="31">
        <f>+SUM(B19:G19)</f>
        <v>-487.42999999999995</v>
      </c>
      <c r="I19" s="4"/>
      <c r="J19" s="11">
        <f t="shared" si="3"/>
        <v>-3.6845176632796989E-2</v>
      </c>
    </row>
    <row r="20" spans="1:10" ht="15" x14ac:dyDescent="0.25">
      <c r="A20" s="10" t="s">
        <v>13</v>
      </c>
      <c r="B20" s="29">
        <v>0</v>
      </c>
      <c r="C20" s="29">
        <v>0</v>
      </c>
      <c r="D20" s="29">
        <v>0</v>
      </c>
      <c r="E20" s="29">
        <v>-320</v>
      </c>
      <c r="F20" s="30">
        <v>0</v>
      </c>
      <c r="G20" s="30">
        <v>0</v>
      </c>
      <c r="H20" s="31">
        <f>+SUM(B20:G20)</f>
        <v>-320</v>
      </c>
      <c r="I20" s="4"/>
      <c r="J20" s="11">
        <f t="shared" si="3"/>
        <v>-2.4189025136932562E-2</v>
      </c>
    </row>
    <row r="21" spans="1:10" ht="15" x14ac:dyDescent="0.25">
      <c r="A21" s="10" t="s">
        <v>6</v>
      </c>
      <c r="B21" s="29">
        <v>0</v>
      </c>
      <c r="C21" s="29">
        <v>0</v>
      </c>
      <c r="D21" s="29">
        <v>0</v>
      </c>
      <c r="E21" s="29">
        <v>0</v>
      </c>
      <c r="F21" s="30">
        <v>0</v>
      </c>
      <c r="G21" s="30">
        <v>-215</v>
      </c>
      <c r="H21" s="31">
        <f>+SUM(B21:G21)</f>
        <v>-215</v>
      </c>
      <c r="I21" s="4"/>
      <c r="J21" s="11">
        <f t="shared" si="3"/>
        <v>-1.6252001263876565E-2</v>
      </c>
    </row>
    <row r="22" spans="1:10" ht="15" x14ac:dyDescent="0.25">
      <c r="A22" s="10" t="s">
        <v>18</v>
      </c>
      <c r="B22" s="29">
        <v>0</v>
      </c>
      <c r="C22" s="29">
        <v>0</v>
      </c>
      <c r="D22" s="29">
        <v>0</v>
      </c>
      <c r="E22" s="29">
        <v>0</v>
      </c>
      <c r="F22" s="30">
        <v>0</v>
      </c>
      <c r="G22" s="30">
        <v>-50</v>
      </c>
      <c r="H22" s="31">
        <f>+SUM(B22:G22)</f>
        <v>-50</v>
      </c>
      <c r="I22" s="4"/>
      <c r="J22" s="11">
        <f t="shared" si="3"/>
        <v>-3.7795351776457125E-3</v>
      </c>
    </row>
    <row r="23" spans="1:10" ht="15" x14ac:dyDescent="0.25">
      <c r="A23" s="13" t="s">
        <v>7</v>
      </c>
      <c r="B23" s="32">
        <f t="shared" ref="B23:H23" si="4">SUM(B14:B22)</f>
        <v>-8.7799999999999994</v>
      </c>
      <c r="C23" s="32">
        <f t="shared" si="4"/>
        <v>0</v>
      </c>
      <c r="D23" s="32">
        <f t="shared" si="4"/>
        <v>-6408.4099999999989</v>
      </c>
      <c r="E23" s="32">
        <f t="shared" si="4"/>
        <v>-1730.9</v>
      </c>
      <c r="F23" s="33">
        <f t="shared" si="4"/>
        <v>-3900</v>
      </c>
      <c r="G23" s="33">
        <f t="shared" si="4"/>
        <v>-951.22</v>
      </c>
      <c r="H23" s="34">
        <f t="shared" si="4"/>
        <v>-12999.31</v>
      </c>
      <c r="I23" s="2"/>
      <c r="J23" s="14">
        <f t="shared" si="3"/>
        <v>-0.98262698860243369</v>
      </c>
    </row>
    <row r="24" spans="1:10" ht="7.5" customHeight="1" x14ac:dyDescent="0.25">
      <c r="A24" s="2"/>
      <c r="B24" s="18"/>
      <c r="C24" s="18"/>
      <c r="D24" s="18"/>
      <c r="E24" s="18"/>
      <c r="F24" s="18"/>
      <c r="G24" s="18"/>
      <c r="H24" s="18"/>
      <c r="I24" s="4"/>
      <c r="J24" s="3"/>
    </row>
    <row r="25" spans="1:10" ht="15" x14ac:dyDescent="0.25">
      <c r="A25" s="13" t="s">
        <v>8</v>
      </c>
      <c r="B25" s="32">
        <f t="shared" ref="B25:H25" si="5">+B11+B23</f>
        <v>3794.22</v>
      </c>
      <c r="C25" s="32">
        <f t="shared" si="5"/>
        <v>150</v>
      </c>
      <c r="D25" s="32">
        <f t="shared" si="5"/>
        <v>-2658.4099999999989</v>
      </c>
      <c r="E25" s="32">
        <f t="shared" si="5"/>
        <v>3116.2400000000002</v>
      </c>
      <c r="F25" s="33">
        <f t="shared" si="5"/>
        <v>-3900</v>
      </c>
      <c r="G25" s="33">
        <f t="shared" si="5"/>
        <v>-272.22000000000003</v>
      </c>
      <c r="H25" s="34">
        <f t="shared" si="5"/>
        <v>229.82999999999993</v>
      </c>
      <c r="I25" s="2"/>
      <c r="J25" s="14">
        <f>+H25/$H$11</f>
        <v>1.7373011397566276E-2</v>
      </c>
    </row>
  </sheetData>
  <mergeCells count="1">
    <mergeCell ref="A1:J3"/>
  </mergeCells>
  <printOptions horizontalCentered="1"/>
  <pageMargins left="0.5" right="0.5" top="0.5" bottom="0.5" header="0.25" footer="0.25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Toole, Daniel</cp:lastModifiedBy>
  <cp:lastPrinted>2024-01-06T19:13:27Z</cp:lastPrinted>
  <dcterms:created xsi:type="dcterms:W3CDTF">2023-06-10T12:42:14Z</dcterms:created>
  <dcterms:modified xsi:type="dcterms:W3CDTF">2024-02-10T18:47:31Z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e798273d-f5aa-46da-8e10-241f6dcd5f2d_Enabled">
    <vt:lpwstr>true</vt:lpwstr>
  </property>
  <property fmtid="{D5CDD505-2E9C-101B-9397-08002B2CF9AE}" pid="5" name="MSIP_Label_e798273d-f5aa-46da-8e10-241f6dcd5f2d_SetDate">
    <vt:lpwstr>2023-06-10T13:40:38Z</vt:lpwstr>
  </property>
  <property fmtid="{D5CDD505-2E9C-101B-9397-08002B2CF9AE}" pid="6" name="MSIP_Label_e798273d-f5aa-46da-8e10-241f6dcd5f2d_Method">
    <vt:lpwstr>Standard</vt:lpwstr>
  </property>
  <property fmtid="{D5CDD505-2E9C-101B-9397-08002B2CF9AE}" pid="7" name="MSIP_Label_e798273d-f5aa-46da-8e10-241f6dcd5f2d_Name">
    <vt:lpwstr>e798273d-f5aa-46da-8e10-241f6dcd5f2d</vt:lpwstr>
  </property>
  <property fmtid="{D5CDD505-2E9C-101B-9397-08002B2CF9AE}" pid="8" name="MSIP_Label_e798273d-f5aa-46da-8e10-241f6dcd5f2d_SiteId">
    <vt:lpwstr>c760270c-f3da-4cfa-9737-03808ef5579f</vt:lpwstr>
  </property>
  <property fmtid="{D5CDD505-2E9C-101B-9397-08002B2CF9AE}" pid="9" name="MSIP_Label_e798273d-f5aa-46da-8e10-241f6dcd5f2d_ActionId">
    <vt:lpwstr>7bde40a7-936a-4780-9a76-eb19eb573e39</vt:lpwstr>
  </property>
  <property fmtid="{D5CDD505-2E9C-101B-9397-08002B2CF9AE}" pid="10" name="MSIP_Label_e798273d-f5aa-46da-8e10-241f6dcd5f2d_ContentBits">
    <vt:lpwstr>0</vt:lpwstr>
  </property>
</Properties>
</file>